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/>
  <mc:AlternateContent xmlns:mc="http://schemas.openxmlformats.org/markup-compatibility/2006">
    <mc:Choice Requires="x15">
      <x15ac:absPath xmlns:x15ac="http://schemas.microsoft.com/office/spreadsheetml/2010/11/ac" url="Y:\GV 2021-2025\25. sjednica ožujak 2025\23.2. Izvješće o izvršenju Programa u kulturi i tehničkoj kulturi 2024\"/>
    </mc:Choice>
  </mc:AlternateContent>
  <xr:revisionPtr revIDLastSave="0" documentId="13_ncr:1_{B5E59839-3B97-4C4A-8497-D359B53C7CB8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SPORT" sheetId="1" r:id="rId1"/>
    <sheet name="KULTUR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6" i="2" l="1"/>
  <c r="F9" i="2"/>
  <c r="F17" i="2" s="1"/>
  <c r="G11" i="2"/>
  <c r="G10" i="2"/>
  <c r="G8" i="2"/>
  <c r="G7" i="2"/>
  <c r="G6" i="2"/>
  <c r="G5" i="2"/>
  <c r="G4" i="2"/>
  <c r="G3" i="2"/>
  <c r="F22" i="2"/>
  <c r="E22" i="2"/>
  <c r="E23" i="2"/>
  <c r="F23" i="2" l="1"/>
  <c r="E16" i="2"/>
  <c r="E9" i="2"/>
  <c r="G9" i="2" s="1"/>
  <c r="G12" i="2"/>
  <c r="G13" i="2"/>
  <c r="G14" i="2"/>
  <c r="G15" i="2"/>
  <c r="F10" i="1"/>
  <c r="F6" i="1"/>
  <c r="F7" i="1"/>
  <c r="F8" i="1"/>
  <c r="F9" i="1"/>
  <c r="F5" i="1"/>
  <c r="D10" i="1"/>
  <c r="E10" i="1"/>
  <c r="E13" i="1" s="1"/>
  <c r="C10" i="1"/>
  <c r="B10" i="1"/>
  <c r="E17" i="2" l="1"/>
  <c r="G17" i="2" s="1"/>
  <c r="G16" i="2"/>
</calcChain>
</file>

<file path=xl/sharedStrings.xml><?xml version="1.0" encoding="utf-8"?>
<sst xmlns="http://schemas.openxmlformats.org/spreadsheetml/2006/main" count="77" uniqueCount="58">
  <si>
    <t>Planirano</t>
  </si>
  <si>
    <t>I. izmjene</t>
  </si>
  <si>
    <t xml:space="preserve"> Utrošena </t>
  </si>
  <si>
    <t xml:space="preserve">sredstva </t>
  </si>
  <si>
    <t>Postotak izvršenja</t>
  </si>
  <si>
    <t>Sufinanciranje udruga u sportu i rekreaciji:</t>
  </si>
  <si>
    <t xml:space="preserve">Financiranje rada Sportske zajednice Grada Pregrade: </t>
  </si>
  <si>
    <t xml:space="preserve">Uređenje dječjih i školskih igrališta: </t>
  </si>
  <si>
    <t xml:space="preserve">Otkup zemljišta za pomoćno igralište kod NK Pregrade: </t>
  </si>
  <si>
    <t>Eko bazen</t>
  </si>
  <si>
    <t>-</t>
  </si>
  <si>
    <t>SVEUKUPNO:</t>
  </si>
  <si>
    <t>Preraspodjela</t>
  </si>
  <si>
    <r>
      <t>I.</t>
    </r>
    <r>
      <rPr>
        <sz val="7"/>
        <color theme="1"/>
        <rFont val="Times New Roman"/>
        <family val="1"/>
        <charset val="238"/>
      </rPr>
      <t xml:space="preserve">                    </t>
    </r>
    <r>
      <rPr>
        <sz val="12"/>
        <color theme="1"/>
        <rFont val="Times New Roman"/>
        <family val="1"/>
        <charset val="238"/>
      </rPr>
      <t>izmjene</t>
    </r>
  </si>
  <si>
    <r>
      <t>II.</t>
    </r>
    <r>
      <rPr>
        <sz val="7"/>
        <color theme="1"/>
        <rFont val="Times New Roman"/>
        <family val="1"/>
        <charset val="238"/>
      </rPr>
      <t xml:space="preserve">                 </t>
    </r>
    <r>
      <rPr>
        <sz val="12"/>
        <color theme="1"/>
        <rFont val="Times New Roman"/>
        <family val="1"/>
        <charset val="238"/>
      </rPr>
      <t>izmjene</t>
    </r>
  </si>
  <si>
    <t xml:space="preserve">Preraspodjela </t>
  </si>
  <si>
    <t xml:space="preserve">Realizirana </t>
  </si>
  <si>
    <t>sredstva</t>
  </si>
  <si>
    <t>Muzej Grada Pregrade:</t>
  </si>
  <si>
    <t xml:space="preserve">90.953,98 EUR </t>
  </si>
  <si>
    <t xml:space="preserve">119.305,32 EUR </t>
  </si>
  <si>
    <t xml:space="preserve">130.515,32 EUR </t>
  </si>
  <si>
    <t>Knjižnica Grada Pregrade:</t>
  </si>
  <si>
    <t xml:space="preserve">     116.332,18 EUR </t>
  </si>
  <si>
    <t xml:space="preserve">     133.841,19 EUR </t>
  </si>
  <si>
    <t xml:space="preserve">     133.821,31 EUR </t>
  </si>
  <si>
    <t>Pučko otvoreno učilište Pregrada:</t>
  </si>
  <si>
    <t xml:space="preserve">     114.135,68 EUR </t>
  </si>
  <si>
    <t xml:space="preserve">     110.000,00 EUR </t>
  </si>
  <si>
    <t xml:space="preserve">     100.000,00 EUR </t>
  </si>
  <si>
    <t>Unapređenje razvoja turizma i turističke promidžbe:</t>
  </si>
  <si>
    <t xml:space="preserve">    110.000,00 EUR </t>
  </si>
  <si>
    <t xml:space="preserve">  122.374,04 EUR </t>
  </si>
  <si>
    <t xml:space="preserve">  129.651,81 EUR </t>
  </si>
  <si>
    <t>Udruge i druge organizacije civilnog društva u kulturi i tehničkoj kulturi:</t>
  </si>
  <si>
    <t xml:space="preserve">     15.000,00 EUR </t>
  </si>
  <si>
    <t>Donacije vjerskim zajednicama:</t>
  </si>
  <si>
    <t xml:space="preserve">        1.500,00 EUR </t>
  </si>
  <si>
    <t xml:space="preserve">   447.921,84 EUR </t>
  </si>
  <si>
    <t xml:space="preserve">502.020,55 EUR </t>
  </si>
  <si>
    <t xml:space="preserve">510.488,44 EUR </t>
  </si>
  <si>
    <t>Uređenje Kostelgrada:</t>
  </si>
  <si>
    <t xml:space="preserve">        3.000,00 EUR </t>
  </si>
  <si>
    <t>Kinodvorana:</t>
  </si>
  <si>
    <t xml:space="preserve">        7.000,00 EUR </t>
  </si>
  <si>
    <t>Rodna kuća Janka Leskovara:</t>
  </si>
  <si>
    <t xml:space="preserve">     610.000,00 EUR </t>
  </si>
  <si>
    <t>Ostali projekti u kulturi:</t>
  </si>
  <si>
    <t xml:space="preserve">        2.000,00 EUR </t>
  </si>
  <si>
    <t>Spomen obilježje NOB:</t>
  </si>
  <si>
    <t xml:space="preserve">       50.000,00 EUR </t>
  </si>
  <si>
    <t>Spomen obilježja braniteljima:</t>
  </si>
  <si>
    <t xml:space="preserve">       17.000,00 EUR </t>
  </si>
  <si>
    <t xml:space="preserve">     639.000,00 EUR </t>
  </si>
  <si>
    <t xml:space="preserve">     722.000,00 EUR </t>
  </si>
  <si>
    <t xml:space="preserve">1.086.921,84 EUR </t>
  </si>
  <si>
    <t xml:space="preserve">1.141.020,55 EUR </t>
  </si>
  <si>
    <t xml:space="preserve">   1.232.488,44 EUR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</si>
</sst>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rgb="FF000000"/>
      <name val="Times New Roman"/>
      <family val="1"/>
      <charset val="238"/>
    </font>
    <font>
      <sz val="11"/>
      <color rgb="FF00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7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BFBFBF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vertical="center"/>
    </xf>
    <xf numFmtId="10" fontId="4" fillId="0" borderId="4" xfId="0" applyNumberFormat="1" applyFont="1" applyBorder="1" applyAlignment="1">
      <alignment horizontal="right" vertical="center"/>
    </xf>
    <xf numFmtId="0" fontId="4" fillId="0" borderId="6" xfId="0" applyFont="1" applyBorder="1" applyAlignment="1">
      <alignment vertical="center"/>
    </xf>
    <xf numFmtId="0" fontId="3" fillId="0" borderId="7" xfId="0" applyFont="1" applyBorder="1" applyAlignment="1">
      <alignment horizontal="right" vertical="center"/>
    </xf>
    <xf numFmtId="10" fontId="3" fillId="2" borderId="4" xfId="0" applyNumberFormat="1" applyFont="1" applyFill="1" applyBorder="1" applyAlignment="1">
      <alignment horizontal="right" vertical="center"/>
    </xf>
    <xf numFmtId="4" fontId="4" fillId="0" borderId="2" xfId="0" applyNumberFormat="1" applyFont="1" applyBorder="1" applyAlignment="1">
      <alignment horizontal="right" vertical="center"/>
    </xf>
    <xf numFmtId="4" fontId="3" fillId="2" borderId="2" xfId="0" applyNumberFormat="1" applyFont="1" applyFill="1" applyBorder="1" applyAlignment="1">
      <alignment horizontal="right" vertical="center"/>
    </xf>
    <xf numFmtId="4" fontId="0" fillId="0" borderId="0" xfId="0" applyNumberFormat="1"/>
    <xf numFmtId="4" fontId="0" fillId="3" borderId="0" xfId="0" applyNumberFormat="1" applyFill="1"/>
    <xf numFmtId="0" fontId="5" fillId="0" borderId="11" xfId="0" applyFont="1" applyBorder="1" applyAlignment="1">
      <alignment horizontal="right" vertical="center"/>
    </xf>
    <xf numFmtId="0" fontId="5" fillId="0" borderId="12" xfId="0" applyFont="1" applyBorder="1" applyAlignment="1">
      <alignment horizontal="right" vertical="center"/>
    </xf>
    <xf numFmtId="0" fontId="5" fillId="0" borderId="10" xfId="0" applyFont="1" applyBorder="1" applyAlignment="1">
      <alignment vertical="center"/>
    </xf>
    <xf numFmtId="10" fontId="5" fillId="0" borderId="12" xfId="0" applyNumberFormat="1" applyFont="1" applyBorder="1" applyAlignment="1">
      <alignment horizontal="right" vertical="center"/>
    </xf>
    <xf numFmtId="0" fontId="1" fillId="0" borderId="10" xfId="0" applyFont="1" applyBorder="1" applyAlignment="1">
      <alignment vertical="top"/>
    </xf>
    <xf numFmtId="0" fontId="7" fillId="0" borderId="12" xfId="0" applyFont="1" applyBorder="1" applyAlignment="1">
      <alignment horizontal="right" vertical="center"/>
    </xf>
    <xf numFmtId="0" fontId="8" fillId="4" borderId="10" xfId="0" applyFont="1" applyFill="1" applyBorder="1" applyAlignment="1">
      <alignment vertical="center"/>
    </xf>
    <xf numFmtId="0" fontId="8" fillId="4" borderId="12" xfId="0" applyFont="1" applyFill="1" applyBorder="1" applyAlignment="1">
      <alignment horizontal="right" vertical="center"/>
    </xf>
    <xf numFmtId="10" fontId="8" fillId="4" borderId="12" xfId="0" applyNumberFormat="1" applyFont="1" applyFill="1" applyBorder="1" applyAlignment="1">
      <alignment horizontal="right" vertical="center"/>
    </xf>
    <xf numFmtId="4" fontId="5" fillId="0" borderId="12" xfId="0" applyNumberFormat="1" applyFont="1" applyBorder="1" applyAlignment="1">
      <alignment horizontal="right" vertical="center"/>
    </xf>
    <xf numFmtId="4" fontId="7" fillId="0" borderId="12" xfId="0" applyNumberFormat="1" applyFont="1" applyBorder="1" applyAlignment="1">
      <alignment horizontal="right" vertical="center"/>
    </xf>
    <xf numFmtId="4" fontId="8" fillId="4" borderId="12" xfId="0" applyNumberFormat="1" applyFont="1" applyFill="1" applyBorder="1" applyAlignment="1">
      <alignment horizontal="right" vertical="center"/>
    </xf>
    <xf numFmtId="0" fontId="2" fillId="0" borderId="8" xfId="0" applyFont="1" applyBorder="1"/>
    <xf numFmtId="0" fontId="2" fillId="0" borderId="4" xfId="0" applyFont="1" applyBorder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right" vertical="center"/>
    </xf>
    <xf numFmtId="0" fontId="5" fillId="0" borderId="10" xfId="0" applyFont="1" applyBorder="1" applyAlignment="1">
      <alignment horizontal="right" vertical="center"/>
    </xf>
    <xf numFmtId="0" fontId="5" fillId="0" borderId="9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9" xfId="0" applyFont="1" applyBorder="1" applyAlignment="1">
      <alignment horizontal="right" vertical="center" indent="8"/>
    </xf>
    <xf numFmtId="0" fontId="5" fillId="0" borderId="10" xfId="0" applyFont="1" applyBorder="1" applyAlignment="1">
      <alignment horizontal="right" vertical="center" indent="8"/>
    </xf>
  </cellXfs>
  <cellStyles count="1">
    <cellStyle name="Normalno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73"/>
  <sheetViews>
    <sheetView workbookViewId="0">
      <selection activeCell="A3" sqref="A3:A4"/>
    </sheetView>
  </sheetViews>
  <sheetFormatPr defaultRowHeight="15" x14ac:dyDescent="0.25"/>
  <cols>
    <col min="1" max="1" width="47.7109375" customWidth="1"/>
    <col min="2" max="2" width="20.5703125" customWidth="1"/>
    <col min="3" max="3" width="17.42578125" customWidth="1"/>
    <col min="4" max="4" width="18.42578125" customWidth="1"/>
    <col min="5" max="5" width="17.28515625" customWidth="1"/>
  </cols>
  <sheetData>
    <row r="2" spans="1:6" ht="15.75" thickBot="1" x14ac:dyDescent="0.3"/>
    <row r="3" spans="1:6" x14ac:dyDescent="0.25">
      <c r="A3" s="24"/>
      <c r="B3" s="26" t="s">
        <v>0</v>
      </c>
      <c r="C3" s="26" t="s">
        <v>1</v>
      </c>
      <c r="D3" s="26" t="s">
        <v>12</v>
      </c>
      <c r="E3" s="1" t="s">
        <v>2</v>
      </c>
      <c r="F3" s="26" t="s">
        <v>4</v>
      </c>
    </row>
    <row r="4" spans="1:6" ht="15.75" thickBot="1" x14ac:dyDescent="0.3">
      <c r="A4" s="25"/>
      <c r="B4" s="27"/>
      <c r="C4" s="27"/>
      <c r="D4" s="27"/>
      <c r="E4" s="2" t="s">
        <v>3</v>
      </c>
      <c r="F4" s="27"/>
    </row>
    <row r="5" spans="1:6" ht="15.75" thickBot="1" x14ac:dyDescent="0.3">
      <c r="A5" s="3" t="s">
        <v>5</v>
      </c>
      <c r="B5" s="8">
        <v>53500</v>
      </c>
      <c r="C5" s="8">
        <v>53500</v>
      </c>
      <c r="D5" s="8">
        <v>53500</v>
      </c>
      <c r="E5" s="8">
        <v>53500</v>
      </c>
      <c r="F5" s="4">
        <f>E5/D5</f>
        <v>1</v>
      </c>
    </row>
    <row r="6" spans="1:6" ht="15.75" thickBot="1" x14ac:dyDescent="0.3">
      <c r="A6" s="5" t="s">
        <v>6</v>
      </c>
      <c r="B6" s="8">
        <v>1500</v>
      </c>
      <c r="C6" s="8">
        <v>1500</v>
      </c>
      <c r="D6" s="8">
        <v>1500</v>
      </c>
      <c r="E6" s="8">
        <v>1500</v>
      </c>
      <c r="F6" s="4">
        <f t="shared" ref="F6:F9" si="0">E6/D6</f>
        <v>1</v>
      </c>
    </row>
    <row r="7" spans="1:6" ht="15.75" thickBot="1" x14ac:dyDescent="0.3">
      <c r="A7" s="5" t="s">
        <v>7</v>
      </c>
      <c r="B7" s="8">
        <v>15000</v>
      </c>
      <c r="C7" s="8">
        <v>36000</v>
      </c>
      <c r="D7" s="8">
        <v>34450</v>
      </c>
      <c r="E7" s="8">
        <v>26705.83</v>
      </c>
      <c r="F7" s="4">
        <f t="shared" si="0"/>
        <v>0.77520551523947756</v>
      </c>
    </row>
    <row r="8" spans="1:6" ht="15.75" thickBot="1" x14ac:dyDescent="0.3">
      <c r="A8" s="5" t="s">
        <v>8</v>
      </c>
      <c r="B8" s="8">
        <v>300000</v>
      </c>
      <c r="C8" s="8">
        <v>310000</v>
      </c>
      <c r="D8" s="8">
        <v>15000</v>
      </c>
      <c r="E8" s="8">
        <v>14575</v>
      </c>
      <c r="F8" s="4">
        <f t="shared" si="0"/>
        <v>0.97166666666666668</v>
      </c>
    </row>
    <row r="9" spans="1:6" ht="15.75" thickBot="1" x14ac:dyDescent="0.3">
      <c r="A9" s="5" t="s">
        <v>9</v>
      </c>
      <c r="B9" s="8" t="s">
        <v>10</v>
      </c>
      <c r="C9" s="8">
        <v>4262000</v>
      </c>
      <c r="D9" s="8">
        <v>4262000</v>
      </c>
      <c r="E9" s="8">
        <v>113283.41</v>
      </c>
      <c r="F9" s="4">
        <f t="shared" si="0"/>
        <v>2.6579870952604411E-2</v>
      </c>
    </row>
    <row r="10" spans="1:6" ht="15.75" thickBot="1" x14ac:dyDescent="0.3">
      <c r="A10" s="6" t="s">
        <v>11</v>
      </c>
      <c r="B10" s="9">
        <f>SUM(B5:B9)</f>
        <v>370000</v>
      </c>
      <c r="C10" s="9">
        <f>SUM(C5:C9)</f>
        <v>4663000</v>
      </c>
      <c r="D10" s="9">
        <f>SUM(D5:D9)</f>
        <v>4366450</v>
      </c>
      <c r="E10" s="9">
        <f>SUM(E5:E9)</f>
        <v>209564.24</v>
      </c>
      <c r="F10" s="7">
        <f>E10/D10</f>
        <v>4.799419207823289E-2</v>
      </c>
    </row>
    <row r="11" spans="1:6" x14ac:dyDescent="0.25">
      <c r="A11" s="10"/>
      <c r="B11" s="10"/>
      <c r="C11" s="10"/>
      <c r="D11" s="10"/>
      <c r="E11" s="10"/>
      <c r="F11" s="10"/>
    </row>
    <row r="12" spans="1:6" x14ac:dyDescent="0.25">
      <c r="A12" s="10"/>
      <c r="B12" s="10"/>
      <c r="C12" s="10"/>
      <c r="D12" s="10"/>
      <c r="E12" s="10">
        <v>209564.24</v>
      </c>
      <c r="F12" s="10"/>
    </row>
    <row r="13" spans="1:6" x14ac:dyDescent="0.25">
      <c r="A13" s="10"/>
      <c r="B13" s="10"/>
      <c r="C13" s="10"/>
      <c r="D13" s="11"/>
      <c r="E13" s="11">
        <f>E12-E10</f>
        <v>0</v>
      </c>
      <c r="F13" s="10"/>
    </row>
    <row r="14" spans="1:6" x14ac:dyDescent="0.25">
      <c r="A14" s="10"/>
      <c r="B14" s="10"/>
      <c r="C14" s="10"/>
      <c r="D14" s="10"/>
      <c r="E14" s="10"/>
      <c r="F14" s="10"/>
    </row>
    <row r="15" spans="1:6" x14ac:dyDescent="0.25">
      <c r="A15" s="10"/>
      <c r="B15" s="10"/>
      <c r="C15" s="10"/>
      <c r="D15" s="10"/>
      <c r="E15" s="10"/>
      <c r="F15" s="10"/>
    </row>
    <row r="16" spans="1:6" x14ac:dyDescent="0.25">
      <c r="A16" s="10"/>
      <c r="B16" s="10"/>
      <c r="C16" s="10"/>
      <c r="D16" s="10"/>
      <c r="E16" s="10"/>
      <c r="F16" s="10"/>
    </row>
    <row r="17" spans="1:6" x14ac:dyDescent="0.25">
      <c r="A17" s="10"/>
      <c r="B17" s="10"/>
      <c r="C17" s="10"/>
      <c r="D17" s="10"/>
      <c r="E17" s="10"/>
      <c r="F17" s="10"/>
    </row>
    <row r="18" spans="1:6" x14ac:dyDescent="0.25">
      <c r="A18" s="10"/>
      <c r="B18" s="10"/>
      <c r="C18" s="10"/>
      <c r="D18" s="10"/>
      <c r="E18" s="10"/>
      <c r="F18" s="10"/>
    </row>
    <row r="19" spans="1:6" x14ac:dyDescent="0.25">
      <c r="A19" s="10"/>
      <c r="B19" s="10"/>
      <c r="C19" s="10"/>
      <c r="D19" s="10"/>
      <c r="E19" s="10"/>
      <c r="F19" s="10"/>
    </row>
    <row r="20" spans="1:6" x14ac:dyDescent="0.25">
      <c r="A20" s="10"/>
      <c r="B20" s="10"/>
      <c r="C20" s="10"/>
      <c r="D20" s="10"/>
      <c r="E20" s="10"/>
      <c r="F20" s="10"/>
    </row>
    <row r="21" spans="1:6" x14ac:dyDescent="0.25">
      <c r="A21" s="10"/>
      <c r="B21" s="10"/>
      <c r="C21" s="10"/>
      <c r="D21" s="10"/>
      <c r="E21" s="10"/>
      <c r="F21" s="10"/>
    </row>
    <row r="22" spans="1:6" x14ac:dyDescent="0.25">
      <c r="A22" s="10"/>
      <c r="B22" s="10"/>
      <c r="C22" s="10"/>
      <c r="D22" s="10"/>
      <c r="E22" s="10"/>
      <c r="F22" s="10"/>
    </row>
    <row r="23" spans="1:6" x14ac:dyDescent="0.25">
      <c r="A23" s="10"/>
      <c r="B23" s="10"/>
      <c r="C23" s="10"/>
      <c r="D23" s="10"/>
      <c r="E23" s="10"/>
      <c r="F23" s="10"/>
    </row>
    <row r="24" spans="1:6" x14ac:dyDescent="0.25">
      <c r="A24" s="10"/>
      <c r="B24" s="10"/>
      <c r="C24" s="10"/>
      <c r="D24" s="10"/>
      <c r="E24" s="10"/>
      <c r="F24" s="10"/>
    </row>
    <row r="25" spans="1:6" x14ac:dyDescent="0.25">
      <c r="A25" s="10"/>
      <c r="B25" s="10"/>
      <c r="C25" s="10"/>
      <c r="D25" s="10"/>
      <c r="E25" s="10"/>
      <c r="F25" s="10"/>
    </row>
    <row r="26" spans="1:6" x14ac:dyDescent="0.25">
      <c r="A26" s="10"/>
      <c r="B26" s="10"/>
      <c r="C26" s="10"/>
      <c r="D26" s="10"/>
      <c r="E26" s="10"/>
      <c r="F26" s="10"/>
    </row>
    <row r="27" spans="1:6" x14ac:dyDescent="0.25">
      <c r="A27" s="10"/>
      <c r="B27" s="10"/>
      <c r="C27" s="10"/>
      <c r="D27" s="10"/>
      <c r="E27" s="10"/>
      <c r="F27" s="10"/>
    </row>
    <row r="28" spans="1:6" x14ac:dyDescent="0.25">
      <c r="A28" s="10"/>
      <c r="B28" s="10"/>
      <c r="C28" s="10"/>
      <c r="D28" s="10"/>
      <c r="E28" s="10"/>
      <c r="F28" s="10"/>
    </row>
    <row r="29" spans="1:6" x14ac:dyDescent="0.25">
      <c r="A29" s="10"/>
      <c r="B29" s="10"/>
      <c r="C29" s="10"/>
      <c r="D29" s="10"/>
      <c r="E29" s="10"/>
      <c r="F29" s="10"/>
    </row>
    <row r="30" spans="1:6" x14ac:dyDescent="0.25">
      <c r="A30" s="10"/>
      <c r="B30" s="10"/>
      <c r="C30" s="10"/>
      <c r="D30" s="10"/>
      <c r="E30" s="10"/>
      <c r="F30" s="10"/>
    </row>
    <row r="31" spans="1:6" x14ac:dyDescent="0.25">
      <c r="A31" s="10"/>
      <c r="B31" s="10"/>
      <c r="C31" s="10"/>
      <c r="D31" s="10"/>
      <c r="E31" s="10"/>
      <c r="F31" s="10"/>
    </row>
    <row r="32" spans="1:6" x14ac:dyDescent="0.25">
      <c r="A32" s="10"/>
      <c r="B32" s="10"/>
      <c r="C32" s="10"/>
      <c r="D32" s="10"/>
      <c r="E32" s="10"/>
      <c r="F32" s="10"/>
    </row>
    <row r="33" spans="1:6" x14ac:dyDescent="0.25">
      <c r="A33" s="10"/>
      <c r="B33" s="10"/>
      <c r="C33" s="10"/>
      <c r="D33" s="10"/>
      <c r="E33" s="10"/>
      <c r="F33" s="10"/>
    </row>
    <row r="34" spans="1:6" x14ac:dyDescent="0.25">
      <c r="A34" s="10"/>
      <c r="B34" s="10"/>
      <c r="C34" s="10"/>
      <c r="D34" s="10"/>
      <c r="E34" s="10"/>
      <c r="F34" s="10"/>
    </row>
    <row r="35" spans="1:6" x14ac:dyDescent="0.25">
      <c r="A35" s="10"/>
      <c r="B35" s="10"/>
      <c r="C35" s="10"/>
      <c r="D35" s="10"/>
      <c r="E35" s="10"/>
      <c r="F35" s="10"/>
    </row>
    <row r="36" spans="1:6" x14ac:dyDescent="0.25">
      <c r="A36" s="10"/>
      <c r="B36" s="10"/>
      <c r="C36" s="10"/>
      <c r="D36" s="10"/>
      <c r="E36" s="10"/>
      <c r="F36" s="10"/>
    </row>
    <row r="37" spans="1:6" x14ac:dyDescent="0.25">
      <c r="A37" s="10"/>
      <c r="B37" s="10"/>
      <c r="C37" s="10"/>
      <c r="D37" s="10"/>
      <c r="E37" s="10"/>
      <c r="F37" s="10"/>
    </row>
    <row r="38" spans="1:6" x14ac:dyDescent="0.25">
      <c r="A38" s="10"/>
      <c r="B38" s="10"/>
      <c r="C38" s="10"/>
      <c r="D38" s="10"/>
      <c r="E38" s="10"/>
      <c r="F38" s="10"/>
    </row>
    <row r="39" spans="1:6" x14ac:dyDescent="0.25">
      <c r="A39" s="10"/>
      <c r="B39" s="10"/>
      <c r="C39" s="10"/>
      <c r="D39" s="10"/>
      <c r="E39" s="10"/>
      <c r="F39" s="10"/>
    </row>
    <row r="40" spans="1:6" x14ac:dyDescent="0.25">
      <c r="A40" s="10"/>
      <c r="B40" s="10"/>
      <c r="C40" s="10"/>
      <c r="D40" s="10"/>
      <c r="E40" s="10"/>
      <c r="F40" s="10"/>
    </row>
    <row r="41" spans="1:6" x14ac:dyDescent="0.25">
      <c r="A41" s="10"/>
      <c r="B41" s="10"/>
      <c r="C41" s="10"/>
      <c r="D41" s="10"/>
      <c r="E41" s="10"/>
      <c r="F41" s="10"/>
    </row>
    <row r="42" spans="1:6" x14ac:dyDescent="0.25">
      <c r="A42" s="10"/>
      <c r="B42" s="10"/>
      <c r="C42" s="10"/>
      <c r="D42" s="10"/>
      <c r="E42" s="10"/>
      <c r="F42" s="10"/>
    </row>
    <row r="43" spans="1:6" x14ac:dyDescent="0.25">
      <c r="A43" s="10"/>
      <c r="B43" s="10"/>
      <c r="C43" s="10"/>
      <c r="D43" s="10"/>
      <c r="E43" s="10"/>
      <c r="F43" s="10"/>
    </row>
    <row r="44" spans="1:6" x14ac:dyDescent="0.25">
      <c r="A44" s="10"/>
      <c r="B44" s="10"/>
      <c r="C44" s="10"/>
      <c r="D44" s="10"/>
      <c r="E44" s="10"/>
      <c r="F44" s="10"/>
    </row>
    <row r="45" spans="1:6" x14ac:dyDescent="0.25">
      <c r="A45" s="10"/>
      <c r="B45" s="10"/>
      <c r="C45" s="10"/>
      <c r="D45" s="10"/>
      <c r="E45" s="10"/>
      <c r="F45" s="10"/>
    </row>
    <row r="46" spans="1:6" x14ac:dyDescent="0.25">
      <c r="A46" s="10"/>
      <c r="B46" s="10"/>
      <c r="C46" s="10"/>
      <c r="D46" s="10"/>
      <c r="E46" s="10"/>
      <c r="F46" s="10"/>
    </row>
    <row r="47" spans="1:6" x14ac:dyDescent="0.25">
      <c r="A47" s="10"/>
      <c r="B47" s="10"/>
      <c r="C47" s="10"/>
      <c r="D47" s="10"/>
      <c r="E47" s="10"/>
      <c r="F47" s="10"/>
    </row>
    <row r="48" spans="1:6" x14ac:dyDescent="0.25">
      <c r="A48" s="10"/>
      <c r="B48" s="10"/>
      <c r="C48" s="10"/>
      <c r="D48" s="10"/>
      <c r="E48" s="10"/>
      <c r="F48" s="10"/>
    </row>
    <row r="49" spans="1:6" x14ac:dyDescent="0.25">
      <c r="A49" s="10"/>
      <c r="B49" s="10"/>
      <c r="C49" s="10"/>
      <c r="D49" s="10"/>
      <c r="E49" s="10"/>
      <c r="F49" s="10"/>
    </row>
    <row r="50" spans="1:6" x14ac:dyDescent="0.25">
      <c r="A50" s="10"/>
      <c r="B50" s="10"/>
      <c r="C50" s="10"/>
      <c r="D50" s="10"/>
      <c r="E50" s="10"/>
      <c r="F50" s="10"/>
    </row>
    <row r="51" spans="1:6" x14ac:dyDescent="0.25">
      <c r="A51" s="10"/>
      <c r="B51" s="10"/>
      <c r="C51" s="10"/>
      <c r="D51" s="10"/>
      <c r="E51" s="10"/>
      <c r="F51" s="10"/>
    </row>
    <row r="52" spans="1:6" x14ac:dyDescent="0.25">
      <c r="A52" s="10"/>
      <c r="B52" s="10"/>
      <c r="C52" s="10"/>
      <c r="D52" s="10"/>
      <c r="E52" s="10"/>
      <c r="F52" s="10"/>
    </row>
    <row r="53" spans="1:6" x14ac:dyDescent="0.25">
      <c r="A53" s="10"/>
      <c r="B53" s="10"/>
      <c r="C53" s="10"/>
      <c r="D53" s="10"/>
      <c r="E53" s="10"/>
      <c r="F53" s="10"/>
    </row>
    <row r="54" spans="1:6" x14ac:dyDescent="0.25">
      <c r="A54" s="10"/>
      <c r="B54" s="10"/>
      <c r="C54" s="10"/>
      <c r="D54" s="10"/>
      <c r="E54" s="10"/>
      <c r="F54" s="10"/>
    </row>
    <row r="55" spans="1:6" x14ac:dyDescent="0.25">
      <c r="A55" s="10"/>
      <c r="B55" s="10"/>
      <c r="C55" s="10"/>
      <c r="D55" s="10"/>
      <c r="E55" s="10"/>
      <c r="F55" s="10"/>
    </row>
    <row r="56" spans="1:6" x14ac:dyDescent="0.25">
      <c r="A56" s="10"/>
      <c r="B56" s="10"/>
      <c r="C56" s="10"/>
      <c r="D56" s="10"/>
      <c r="E56" s="10"/>
      <c r="F56" s="10"/>
    </row>
    <row r="57" spans="1:6" x14ac:dyDescent="0.25">
      <c r="A57" s="10"/>
      <c r="B57" s="10"/>
      <c r="C57" s="10"/>
      <c r="D57" s="10"/>
      <c r="E57" s="10"/>
      <c r="F57" s="10"/>
    </row>
    <row r="58" spans="1:6" x14ac:dyDescent="0.25">
      <c r="A58" s="10"/>
      <c r="B58" s="10"/>
      <c r="C58" s="10"/>
      <c r="D58" s="10"/>
      <c r="E58" s="10"/>
      <c r="F58" s="10"/>
    </row>
    <row r="59" spans="1:6" x14ac:dyDescent="0.25">
      <c r="A59" s="10"/>
      <c r="B59" s="10"/>
      <c r="C59" s="10"/>
      <c r="D59" s="10"/>
      <c r="E59" s="10"/>
      <c r="F59" s="10"/>
    </row>
    <row r="60" spans="1:6" x14ac:dyDescent="0.25">
      <c r="A60" s="10"/>
      <c r="B60" s="10"/>
      <c r="C60" s="10"/>
      <c r="D60" s="10"/>
      <c r="E60" s="10"/>
      <c r="F60" s="10"/>
    </row>
    <row r="61" spans="1:6" x14ac:dyDescent="0.25">
      <c r="A61" s="10"/>
      <c r="B61" s="10"/>
      <c r="C61" s="10"/>
      <c r="D61" s="10"/>
      <c r="E61" s="10"/>
      <c r="F61" s="10"/>
    </row>
    <row r="62" spans="1:6" x14ac:dyDescent="0.25">
      <c r="A62" s="10"/>
      <c r="B62" s="10"/>
      <c r="C62" s="10"/>
      <c r="D62" s="10"/>
      <c r="E62" s="10"/>
      <c r="F62" s="10"/>
    </row>
    <row r="63" spans="1:6" x14ac:dyDescent="0.25">
      <c r="A63" s="10"/>
      <c r="B63" s="10"/>
      <c r="C63" s="10"/>
      <c r="D63" s="10"/>
      <c r="E63" s="10"/>
      <c r="F63" s="10"/>
    </row>
    <row r="64" spans="1:6" x14ac:dyDescent="0.25">
      <c r="A64" s="10"/>
      <c r="B64" s="10"/>
      <c r="C64" s="10"/>
      <c r="D64" s="10"/>
      <c r="E64" s="10"/>
      <c r="F64" s="10"/>
    </row>
    <row r="65" spans="1:6" x14ac:dyDescent="0.25">
      <c r="A65" s="10"/>
      <c r="B65" s="10"/>
      <c r="C65" s="10"/>
      <c r="D65" s="10"/>
      <c r="E65" s="10"/>
      <c r="F65" s="10"/>
    </row>
    <row r="66" spans="1:6" x14ac:dyDescent="0.25">
      <c r="A66" s="10"/>
      <c r="B66" s="10"/>
      <c r="C66" s="10"/>
      <c r="D66" s="10"/>
      <c r="E66" s="10"/>
      <c r="F66" s="10"/>
    </row>
    <row r="67" spans="1:6" x14ac:dyDescent="0.25">
      <c r="A67" s="10"/>
      <c r="B67" s="10"/>
      <c r="C67" s="10"/>
      <c r="D67" s="10"/>
      <c r="E67" s="10"/>
      <c r="F67" s="10"/>
    </row>
    <row r="68" spans="1:6" x14ac:dyDescent="0.25">
      <c r="A68" s="10"/>
      <c r="B68" s="10"/>
      <c r="C68" s="10"/>
      <c r="D68" s="10"/>
      <c r="E68" s="10"/>
      <c r="F68" s="10"/>
    </row>
    <row r="69" spans="1:6" x14ac:dyDescent="0.25">
      <c r="A69" s="10"/>
      <c r="B69" s="10"/>
      <c r="C69" s="10"/>
      <c r="D69" s="10"/>
      <c r="E69" s="10"/>
      <c r="F69" s="10"/>
    </row>
    <row r="70" spans="1:6" x14ac:dyDescent="0.25">
      <c r="A70" s="10"/>
      <c r="B70" s="10"/>
      <c r="C70" s="10"/>
      <c r="D70" s="10"/>
      <c r="E70" s="10"/>
      <c r="F70" s="10"/>
    </row>
    <row r="71" spans="1:6" x14ac:dyDescent="0.25">
      <c r="A71" s="10"/>
      <c r="B71" s="10"/>
      <c r="C71" s="10"/>
      <c r="D71" s="10"/>
      <c r="E71" s="10"/>
      <c r="F71" s="10"/>
    </row>
    <row r="72" spans="1:6" x14ac:dyDescent="0.25">
      <c r="A72" s="10"/>
      <c r="B72" s="10"/>
      <c r="C72" s="10"/>
      <c r="D72" s="10"/>
      <c r="E72" s="10"/>
      <c r="F72" s="10"/>
    </row>
    <row r="73" spans="1:6" x14ac:dyDescent="0.25">
      <c r="A73" s="10"/>
      <c r="B73" s="10"/>
      <c r="C73" s="10"/>
      <c r="D73" s="10"/>
      <c r="E73" s="10"/>
      <c r="F73" s="10"/>
    </row>
  </sheetData>
  <mergeCells count="5">
    <mergeCell ref="A3:A4"/>
    <mergeCell ref="B3:B4"/>
    <mergeCell ref="C3:C4"/>
    <mergeCell ref="F3:F4"/>
    <mergeCell ref="D3:D4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93CBFB-CA84-406E-94A6-626968513577}">
  <sheetPr>
    <pageSetUpPr fitToPage="1"/>
  </sheetPr>
  <dimension ref="A1:M37"/>
  <sheetViews>
    <sheetView tabSelected="1" workbookViewId="0">
      <selection sqref="A1:G17"/>
    </sheetView>
  </sheetViews>
  <sheetFormatPr defaultRowHeight="15" x14ac:dyDescent="0.25"/>
  <cols>
    <col min="1" max="1" width="61.140625" customWidth="1"/>
    <col min="2" max="2" width="25.28515625" customWidth="1"/>
    <col min="3" max="3" width="31.85546875" customWidth="1"/>
    <col min="4" max="4" width="34.140625" customWidth="1"/>
    <col min="5" max="5" width="24.28515625" customWidth="1"/>
    <col min="6" max="6" width="25.28515625" customWidth="1"/>
    <col min="7" max="7" width="15.42578125" customWidth="1"/>
  </cols>
  <sheetData>
    <row r="1" spans="1:8" ht="15.75" x14ac:dyDescent="0.25">
      <c r="A1" s="30"/>
      <c r="B1" s="28" t="s">
        <v>0</v>
      </c>
      <c r="C1" s="32" t="s">
        <v>13</v>
      </c>
      <c r="D1" s="32" t="s">
        <v>14</v>
      </c>
      <c r="E1" s="28" t="s">
        <v>15</v>
      </c>
      <c r="F1" s="12" t="s">
        <v>16</v>
      </c>
      <c r="G1" s="28"/>
    </row>
    <row r="2" spans="1:8" ht="16.5" thickBot="1" x14ac:dyDescent="0.3">
      <c r="A2" s="31"/>
      <c r="B2" s="29"/>
      <c r="C2" s="33"/>
      <c r="D2" s="33"/>
      <c r="E2" s="29"/>
      <c r="F2" s="13" t="s">
        <v>17</v>
      </c>
      <c r="G2" s="29"/>
    </row>
    <row r="3" spans="1:8" ht="16.5" thickBot="1" x14ac:dyDescent="0.3">
      <c r="A3" s="14" t="s">
        <v>18</v>
      </c>
      <c r="B3" s="13" t="s">
        <v>19</v>
      </c>
      <c r="C3" s="13" t="s">
        <v>20</v>
      </c>
      <c r="D3" s="13" t="s">
        <v>21</v>
      </c>
      <c r="E3" s="21">
        <v>129625.32</v>
      </c>
      <c r="F3" s="21">
        <v>51299</v>
      </c>
      <c r="G3" s="15">
        <f t="shared" ref="G3:G11" si="0">F3/E3</f>
        <v>0.39574829979204679</v>
      </c>
      <c r="H3" s="10"/>
    </row>
    <row r="4" spans="1:8" ht="16.5" thickBot="1" x14ac:dyDescent="0.3">
      <c r="A4" s="14" t="s">
        <v>22</v>
      </c>
      <c r="B4" s="13" t="s">
        <v>23</v>
      </c>
      <c r="C4" s="13" t="s">
        <v>24</v>
      </c>
      <c r="D4" s="13" t="s">
        <v>25</v>
      </c>
      <c r="E4" s="21">
        <v>128959.31</v>
      </c>
      <c r="F4" s="21">
        <v>109581.67</v>
      </c>
      <c r="G4" s="15">
        <f t="shared" si="0"/>
        <v>0.84973833994614267</v>
      </c>
    </row>
    <row r="5" spans="1:8" ht="16.5" thickBot="1" x14ac:dyDescent="0.3">
      <c r="A5" s="14" t="s">
        <v>26</v>
      </c>
      <c r="B5" s="13" t="s">
        <v>27</v>
      </c>
      <c r="C5" s="13" t="s">
        <v>28</v>
      </c>
      <c r="D5" s="13" t="s">
        <v>29</v>
      </c>
      <c r="E5" s="21">
        <v>126316.81</v>
      </c>
      <c r="F5" s="21">
        <v>115954.25</v>
      </c>
      <c r="G5" s="15">
        <f t="shared" si="0"/>
        <v>0.91796372945136917</v>
      </c>
    </row>
    <row r="6" spans="1:8" ht="16.5" thickBot="1" x14ac:dyDescent="0.3">
      <c r="A6" s="14" t="s">
        <v>30</v>
      </c>
      <c r="B6" s="13" t="s">
        <v>31</v>
      </c>
      <c r="C6" s="13" t="s">
        <v>32</v>
      </c>
      <c r="D6" s="13" t="s">
        <v>33</v>
      </c>
      <c r="E6" s="21">
        <v>182262.22</v>
      </c>
      <c r="F6" s="21">
        <v>179182.42</v>
      </c>
      <c r="G6" s="15">
        <f t="shared" si="0"/>
        <v>0.9831023675669045</v>
      </c>
    </row>
    <row r="7" spans="1:8" ht="16.5" thickBot="1" x14ac:dyDescent="0.3">
      <c r="A7" s="14" t="s">
        <v>34</v>
      </c>
      <c r="B7" s="13" t="s">
        <v>35</v>
      </c>
      <c r="C7" s="13" t="s">
        <v>35</v>
      </c>
      <c r="D7" s="13" t="s">
        <v>35</v>
      </c>
      <c r="E7" s="21">
        <v>15000</v>
      </c>
      <c r="F7" s="21">
        <v>15000</v>
      </c>
      <c r="G7" s="15">
        <f t="shared" si="0"/>
        <v>1</v>
      </c>
    </row>
    <row r="8" spans="1:8" ht="16.5" thickBot="1" x14ac:dyDescent="0.3">
      <c r="A8" s="14" t="s">
        <v>36</v>
      </c>
      <c r="B8" s="13" t="s">
        <v>37</v>
      </c>
      <c r="C8" s="13" t="s">
        <v>37</v>
      </c>
      <c r="D8" s="13" t="s">
        <v>37</v>
      </c>
      <c r="E8" s="21">
        <v>5000</v>
      </c>
      <c r="F8" s="21">
        <v>5000</v>
      </c>
      <c r="G8" s="15">
        <f t="shared" si="0"/>
        <v>1</v>
      </c>
    </row>
    <row r="9" spans="1:8" ht="16.5" thickBot="1" x14ac:dyDescent="0.3">
      <c r="A9" s="16"/>
      <c r="B9" s="17" t="s">
        <v>38</v>
      </c>
      <c r="C9" s="17" t="s">
        <v>39</v>
      </c>
      <c r="D9" s="17" t="s">
        <v>40</v>
      </c>
      <c r="E9" s="22">
        <f>SUM(E3:E8)</f>
        <v>587163.66</v>
      </c>
      <c r="F9" s="22">
        <f>SUM(F3:F8)</f>
        <v>476017.33999999997</v>
      </c>
      <c r="G9" s="15">
        <f t="shared" si="0"/>
        <v>0.81070640509325786</v>
      </c>
    </row>
    <row r="10" spans="1:8" ht="16.5" thickBot="1" x14ac:dyDescent="0.3">
      <c r="A10" s="14" t="s">
        <v>41</v>
      </c>
      <c r="B10" s="13" t="s">
        <v>42</v>
      </c>
      <c r="C10" s="13" t="s">
        <v>42</v>
      </c>
      <c r="D10" s="13" t="s">
        <v>42</v>
      </c>
      <c r="E10" s="21">
        <v>3000</v>
      </c>
      <c r="F10" s="21">
        <v>0</v>
      </c>
      <c r="G10" s="15">
        <f t="shared" si="0"/>
        <v>0</v>
      </c>
    </row>
    <row r="11" spans="1:8" ht="16.5" thickBot="1" x14ac:dyDescent="0.3">
      <c r="A11" s="14" t="s">
        <v>43</v>
      </c>
      <c r="B11" s="13" t="s">
        <v>44</v>
      </c>
      <c r="C11" s="13" t="s">
        <v>44</v>
      </c>
      <c r="D11" s="13" t="s">
        <v>44</v>
      </c>
      <c r="E11" s="21">
        <v>7937.5</v>
      </c>
      <c r="F11" s="21">
        <v>7937.5</v>
      </c>
      <c r="G11" s="15">
        <f t="shared" si="0"/>
        <v>1</v>
      </c>
    </row>
    <row r="12" spans="1:8" ht="16.5" thickBot="1" x14ac:dyDescent="0.3">
      <c r="A12" s="14" t="s">
        <v>45</v>
      </c>
      <c r="B12" s="13" t="s">
        <v>46</v>
      </c>
      <c r="C12" s="13" t="s">
        <v>46</v>
      </c>
      <c r="D12" s="13" t="s">
        <v>46</v>
      </c>
      <c r="E12" s="21">
        <v>610000</v>
      </c>
      <c r="F12" s="21">
        <v>242502.25</v>
      </c>
      <c r="G12" s="15">
        <f t="shared" ref="G12:G16" si="1">F12/E12</f>
        <v>0.39754467213114753</v>
      </c>
    </row>
    <row r="13" spans="1:8" ht="16.5" thickBot="1" x14ac:dyDescent="0.3">
      <c r="A13" s="14" t="s">
        <v>47</v>
      </c>
      <c r="B13" s="13" t="s">
        <v>48</v>
      </c>
      <c r="C13" s="13" t="s">
        <v>48</v>
      </c>
      <c r="D13" s="13" t="s">
        <v>48</v>
      </c>
      <c r="E13" s="21">
        <v>2000</v>
      </c>
      <c r="F13" s="21">
        <v>0</v>
      </c>
      <c r="G13" s="15">
        <f t="shared" si="1"/>
        <v>0</v>
      </c>
    </row>
    <row r="14" spans="1:8" ht="16.5" thickBot="1" x14ac:dyDescent="0.3">
      <c r="A14" s="14" t="s">
        <v>49</v>
      </c>
      <c r="B14" s="13" t="s">
        <v>10</v>
      </c>
      <c r="C14" s="13" t="s">
        <v>10</v>
      </c>
      <c r="D14" s="13" t="s">
        <v>50</v>
      </c>
      <c r="E14" s="21">
        <v>48000</v>
      </c>
      <c r="F14" s="21">
        <v>12250</v>
      </c>
      <c r="G14" s="15">
        <f t="shared" si="1"/>
        <v>0.25520833333333331</v>
      </c>
    </row>
    <row r="15" spans="1:8" ht="16.5" thickBot="1" x14ac:dyDescent="0.3">
      <c r="A15" s="14" t="s">
        <v>51</v>
      </c>
      <c r="B15" s="13" t="s">
        <v>52</v>
      </c>
      <c r="C15" s="13" t="s">
        <v>52</v>
      </c>
      <c r="D15" s="13" t="s">
        <v>50</v>
      </c>
      <c r="E15" s="21">
        <v>48500</v>
      </c>
      <c r="F15" s="21">
        <v>27908</v>
      </c>
      <c r="G15" s="15">
        <f t="shared" si="1"/>
        <v>0.5754226804123711</v>
      </c>
    </row>
    <row r="16" spans="1:8" ht="16.5" thickBot="1" x14ac:dyDescent="0.3">
      <c r="A16" s="16"/>
      <c r="B16" s="17" t="s">
        <v>53</v>
      </c>
      <c r="C16" s="17" t="s">
        <v>53</v>
      </c>
      <c r="D16" s="17" t="s">
        <v>54</v>
      </c>
      <c r="E16" s="22">
        <f>SUM(E10:E15)</f>
        <v>719437.5</v>
      </c>
      <c r="F16" s="22">
        <f>SUM(F10:F15)</f>
        <v>290597.75</v>
      </c>
      <c r="G16" s="15">
        <f t="shared" si="1"/>
        <v>0.40392355138563113</v>
      </c>
    </row>
    <row r="17" spans="1:13" ht="16.5" thickBot="1" x14ac:dyDescent="0.3">
      <c r="A17" s="18" t="s">
        <v>11</v>
      </c>
      <c r="B17" s="19" t="s">
        <v>55</v>
      </c>
      <c r="C17" s="19" t="s">
        <v>56</v>
      </c>
      <c r="D17" s="19" t="s">
        <v>57</v>
      </c>
      <c r="E17" s="23">
        <f>E9+E16</f>
        <v>1306601.1600000001</v>
      </c>
      <c r="F17" s="23">
        <f>F9+F16</f>
        <v>766615.09</v>
      </c>
      <c r="G17" s="20">
        <f>F17/E17</f>
        <v>0.58672463600139457</v>
      </c>
    </row>
    <row r="19" spans="1:13" x14ac:dyDescent="0.25">
      <c r="D19" s="10"/>
      <c r="E19" s="10"/>
      <c r="F19" s="10"/>
      <c r="G19" s="10"/>
      <c r="H19" s="10"/>
      <c r="I19" s="10"/>
      <c r="J19" s="10"/>
      <c r="K19" s="10"/>
      <c r="L19" s="10"/>
      <c r="M19" s="10"/>
    </row>
    <row r="20" spans="1:13" x14ac:dyDescent="0.25">
      <c r="D20" s="10"/>
      <c r="E20" s="10"/>
      <c r="F20" s="10"/>
      <c r="G20" s="10"/>
      <c r="H20" s="10"/>
      <c r="I20" s="10"/>
      <c r="J20" s="10"/>
      <c r="K20" s="10"/>
      <c r="L20" s="10"/>
      <c r="M20" s="10"/>
    </row>
    <row r="21" spans="1:13" x14ac:dyDescent="0.25">
      <c r="D21" s="10"/>
      <c r="E21" s="10"/>
      <c r="F21" s="10"/>
      <c r="G21" s="10"/>
      <c r="H21" s="10"/>
      <c r="I21" s="10"/>
      <c r="J21" s="10"/>
      <c r="K21" s="10"/>
      <c r="L21" s="10"/>
      <c r="M21" s="10"/>
    </row>
    <row r="22" spans="1:13" x14ac:dyDescent="0.25">
      <c r="D22" s="10"/>
      <c r="E22" s="10">
        <f>739437.5-20000</f>
        <v>719437.5</v>
      </c>
      <c r="F22" s="10">
        <f>310597.75-20000</f>
        <v>290597.75</v>
      </c>
      <c r="G22" s="10"/>
      <c r="H22" s="10"/>
      <c r="I22" s="10"/>
      <c r="J22" s="10"/>
      <c r="K22" s="10"/>
      <c r="L22" s="10"/>
      <c r="M22" s="10"/>
    </row>
    <row r="23" spans="1:13" x14ac:dyDescent="0.25">
      <c r="D23" s="10"/>
      <c r="E23" s="10">
        <f>E16-E22</f>
        <v>0</v>
      </c>
      <c r="F23" s="10">
        <f>F16-F22</f>
        <v>0</v>
      </c>
      <c r="G23" s="10"/>
      <c r="H23" s="10"/>
      <c r="I23" s="10"/>
      <c r="J23" s="10"/>
      <c r="K23" s="10"/>
      <c r="L23" s="10"/>
      <c r="M23" s="10"/>
    </row>
    <row r="24" spans="1:13" x14ac:dyDescent="0.25">
      <c r="D24" s="10"/>
      <c r="E24" s="10"/>
      <c r="F24" s="10"/>
      <c r="G24" s="10"/>
      <c r="H24" s="10"/>
      <c r="I24" s="10"/>
      <c r="J24" s="10"/>
      <c r="K24" s="10"/>
      <c r="L24" s="10"/>
      <c r="M24" s="10"/>
    </row>
    <row r="25" spans="1:13" x14ac:dyDescent="0.25">
      <c r="D25" s="10"/>
      <c r="E25" s="10"/>
      <c r="F25" s="10"/>
      <c r="G25" s="10"/>
      <c r="H25" s="10"/>
      <c r="I25" s="10"/>
      <c r="J25" s="10"/>
      <c r="K25" s="10"/>
      <c r="L25" s="10"/>
      <c r="M25" s="10"/>
    </row>
    <row r="26" spans="1:13" x14ac:dyDescent="0.25"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1:13" x14ac:dyDescent="0.25">
      <c r="D27" s="10"/>
      <c r="E27" s="10"/>
      <c r="F27" s="10"/>
      <c r="G27" s="10"/>
      <c r="H27" s="10"/>
      <c r="I27" s="10"/>
      <c r="J27" s="10"/>
      <c r="K27" s="10"/>
      <c r="L27" s="10"/>
      <c r="M27" s="10"/>
    </row>
    <row r="28" spans="1:13" x14ac:dyDescent="0.25">
      <c r="D28" s="10"/>
      <c r="E28" s="10"/>
      <c r="F28" s="10"/>
      <c r="G28" s="10"/>
      <c r="H28" s="10"/>
      <c r="I28" s="10"/>
      <c r="J28" s="10"/>
      <c r="K28" s="10"/>
      <c r="L28" s="10"/>
      <c r="M28" s="10"/>
    </row>
    <row r="29" spans="1:13" x14ac:dyDescent="0.25">
      <c r="D29" s="10"/>
      <c r="E29" s="10"/>
      <c r="F29" s="10"/>
      <c r="G29" s="10"/>
      <c r="H29" s="10"/>
      <c r="I29" s="10"/>
      <c r="J29" s="10"/>
      <c r="K29" s="10"/>
      <c r="L29" s="10"/>
      <c r="M29" s="10"/>
    </row>
    <row r="30" spans="1:13" x14ac:dyDescent="0.25">
      <c r="D30" s="10"/>
      <c r="E30" s="10"/>
      <c r="F30" s="10"/>
      <c r="G30" s="10"/>
      <c r="H30" s="10"/>
      <c r="I30" s="10"/>
      <c r="J30" s="10"/>
      <c r="K30" s="10"/>
      <c r="L30" s="10"/>
      <c r="M30" s="10"/>
    </row>
    <row r="31" spans="1:13" x14ac:dyDescent="0.25">
      <c r="D31" s="10"/>
      <c r="E31" s="10"/>
      <c r="F31" s="10"/>
      <c r="G31" s="10"/>
      <c r="H31" s="10"/>
      <c r="I31" s="10"/>
      <c r="J31" s="10"/>
      <c r="K31" s="10"/>
      <c r="L31" s="10"/>
      <c r="M31" s="10"/>
    </row>
    <row r="32" spans="1:13" x14ac:dyDescent="0.25">
      <c r="D32" s="10"/>
      <c r="E32" s="10"/>
      <c r="F32" s="10"/>
      <c r="G32" s="10"/>
      <c r="H32" s="10"/>
      <c r="I32" s="10"/>
      <c r="J32" s="10"/>
      <c r="K32" s="10"/>
      <c r="L32" s="10"/>
      <c r="M32" s="10"/>
    </row>
    <row r="33" spans="4:13" x14ac:dyDescent="0.25">
      <c r="D33" s="10"/>
      <c r="E33" s="10"/>
      <c r="F33" s="10"/>
      <c r="G33" s="10"/>
      <c r="H33" s="10"/>
      <c r="I33" s="10"/>
      <c r="J33" s="10"/>
      <c r="K33" s="10"/>
      <c r="L33" s="10"/>
      <c r="M33" s="10"/>
    </row>
    <row r="34" spans="4:13" x14ac:dyDescent="0.25">
      <c r="D34" s="10"/>
      <c r="E34" s="10"/>
      <c r="F34" s="10"/>
      <c r="G34" s="10"/>
      <c r="H34" s="10"/>
      <c r="I34" s="10"/>
      <c r="J34" s="10"/>
      <c r="K34" s="10"/>
      <c r="L34" s="10"/>
      <c r="M34" s="10"/>
    </row>
    <row r="35" spans="4:13" x14ac:dyDescent="0.25">
      <c r="D35" s="10"/>
      <c r="E35" s="10"/>
      <c r="F35" s="10"/>
      <c r="G35" s="10"/>
      <c r="H35" s="10"/>
      <c r="I35" s="10"/>
      <c r="J35" s="10"/>
      <c r="K35" s="10"/>
      <c r="L35" s="10"/>
      <c r="M35" s="10"/>
    </row>
    <row r="36" spans="4:13" x14ac:dyDescent="0.25">
      <c r="D36" s="10"/>
      <c r="E36" s="10"/>
      <c r="F36" s="10"/>
      <c r="G36" s="10"/>
      <c r="H36" s="10"/>
      <c r="I36" s="10"/>
      <c r="J36" s="10"/>
      <c r="K36" s="10"/>
      <c r="L36" s="10"/>
      <c r="M36" s="10"/>
    </row>
    <row r="37" spans="4:13" x14ac:dyDescent="0.25">
      <c r="D37" s="10"/>
      <c r="E37" s="10"/>
      <c r="F37" s="10"/>
      <c r="G37" s="10"/>
      <c r="H37" s="10"/>
      <c r="I37" s="10"/>
      <c r="J37" s="10"/>
      <c r="K37" s="10"/>
      <c r="L37" s="10"/>
      <c r="M37" s="10"/>
    </row>
  </sheetData>
  <mergeCells count="6">
    <mergeCell ref="G1:G2"/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scale="6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SPORT</vt:lpstr>
      <vt:lpstr>KULTURA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Sanja</dc:creator>
  <cp:lastModifiedBy>Marija Golub</cp:lastModifiedBy>
  <cp:lastPrinted>2025-03-13T13:09:52Z</cp:lastPrinted>
  <dcterms:created xsi:type="dcterms:W3CDTF">2015-06-05T18:19:34Z</dcterms:created>
  <dcterms:modified xsi:type="dcterms:W3CDTF">2025-03-19T14:15:37Z</dcterms:modified>
</cp:coreProperties>
</file>